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Flow'!$A$1:$G$59</definedName>
    <definedName name="_xlnm.Print_Area" localSheetId="2">'Changes in equity'!$A$1:$I$33</definedName>
    <definedName name="_xlnm.Print_Titles" localSheetId="0">'P&amp;L'!$1:$10</definedName>
  </definedNames>
  <calcPr fullCalcOnLoad="1"/>
</workbook>
</file>

<file path=xl/sharedStrings.xml><?xml version="1.0" encoding="utf-8"?>
<sst xmlns="http://schemas.openxmlformats.org/spreadsheetml/2006/main" count="156" uniqueCount="125">
  <si>
    <t>CURRENT</t>
  </si>
  <si>
    <t>(a)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</si>
  <si>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</si>
  <si>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</si>
  <si>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</si>
  <si>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</si>
  <si>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</si>
  <si>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</si>
  <si>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</si>
  <si>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</si>
  <si>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</si>
  <si>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</si>
  <si>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</si>
  <si>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</si>
  <si>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</si>
  <si>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</si>
  <si>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</si>
  <si>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</si>
  <si>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Investments in Associated Company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</si>
  <si>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</si>
  <si>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</si>
  <si>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</si>
  <si>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</si>
  <si>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</si>
  <si>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</si>
  <si>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</si>
  <si>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</si>
  <si>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r>
      <t>Fully diluted</t>
    </r>
    <r>
      <rPr>
        <sz val="11"/>
        <rFont val="Arial"/>
        <family val="2"/>
      </rPr>
      <t xml:space="preserve"> (based on RM0.50 each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</si>
  <si>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</si>
  <si>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</si>
  <si>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</si>
  <si>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</si>
  <si>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</si>
  <si>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</si>
  <si>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</si>
  <si>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</si>
  <si>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</si>
  <si>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</si>
  <si>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</si>
  <si>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</si>
  <si>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</si>
  <si>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</si>
  <si>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</si>
  <si>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</si>
  <si>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</si>
  <si>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</si>
  <si>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</si>
  <si>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</si>
  <si>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</si>
  <si>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</si>
  <si>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</si>
  <si>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</si>
  <si>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</si>
  <si>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</si>
  <si>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</si>
  <si>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</si>
  <si>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</si>
  <si>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</si>
  <si>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</si>
  <si>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Cash from operating activities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</si>
  <si>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</si>
  <si>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</si>
  <si>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</si>
  <si>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</si>
  <si>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</si>
  <si>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</si>
  <si>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</si>
  <si>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</si>
  <si>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</si>
  <si>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</si>
  <si>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</si>
  <si>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</si>
  <si>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</si>
  <si>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</si>
  <si>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</si>
  <si>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</si>
  <si>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</si>
  <si>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</si>
  <si>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</si>
  <si>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</si>
  <si>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</si>
  <si>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</si>
  <si>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</si>
  <si>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Net cash used in financing activities</t>
  </si>
  <si>
    <t>Dividend paid to minority interests</t>
  </si>
  <si>
    <t>Net increase in cash and cash equivalents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</si>
  <si>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</si>
  <si>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</si>
  <si>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</si>
  <si>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</si>
  <si>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</si>
  <si>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</si>
  <si>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</si>
  <si>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</si>
  <si>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</si>
  <si>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Cash flows used in financing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</si>
  <si>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</si>
  <si>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</si>
  <si>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</si>
  <si>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</si>
  <si>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</si>
  <si>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</si>
  <si>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</si>
  <si>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</si>
  <si>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</si>
  <si>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</si>
  <si>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For the 3 months ended 30 April 2003</t>
  </si>
  <si>
    <t>Condensed Consolidated Balance Sheet as at 30 April 2003</t>
  </si>
  <si>
    <t>Balance as of 30 April 2003</t>
  </si>
  <si>
    <t>the Annual Financial Report for the year ended 31 January 2003)</t>
  </si>
  <si>
    <t>Financial Report for the year ended 31st January 2003)</t>
  </si>
  <si>
    <t>year ended 31st January 2003)</t>
  </si>
  <si>
    <t>3 months</t>
  </si>
  <si>
    <t>ended</t>
  </si>
  <si>
    <t>As previously reported</t>
  </si>
  <si>
    <t>Prior year adjustment</t>
  </si>
  <si>
    <t>Restated balance</t>
  </si>
  <si>
    <t>3 months cummulative todate</t>
  </si>
  <si>
    <t>Operating profit</t>
  </si>
  <si>
    <t>Profit after taxation</t>
  </si>
  <si>
    <t>Profit for the period</t>
  </si>
  <si>
    <t>Earnings per share</t>
  </si>
  <si>
    <t>Balance as of 1 February 2003</t>
  </si>
  <si>
    <t>Net profit for the quarter</t>
  </si>
  <si>
    <t>Net cash used in operating activities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</si>
</sst>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</numFmts>
  <fonts count="1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" fontId="2" fillId="0" borderId="0" xfId="0" applyNumberFormat="1" applyFont="1" applyAlignment="1" quotePrefix="1">
      <alignment horizontal="center"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15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104775</xdr:rowOff>
    </xdr:from>
    <xdr:to>
      <xdr:col>4</xdr:col>
      <xdr:colOff>57150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62225" y="466725"/>
          <a:ext cx="6000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1</xdr:row>
      <xdr:rowOff>104775</xdr:rowOff>
    </xdr:from>
    <xdr:to>
      <xdr:col>3</xdr:col>
      <xdr:colOff>2219325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181225" y="466725"/>
          <a:ext cx="6381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2"/>
  <sheetViews>
    <sheetView tabSelected="1" workbookViewId="0" topLeftCell="A8">
      <pane xSplit="3" ySplit="2" topLeftCell="D10" activePane="bottomRight" state="frozen"/>
      <selection pane="topLeft" activeCell="A8" sqref="A8"/>
      <selection pane="topRight" activeCell="D8" sqref="D8"/>
      <selection pane="bottomLeft" activeCell="A10" sqref="A10"/>
      <selection pane="bottomRight" activeCell="F15" sqref="F15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1.8515625" style="1" customWidth="1"/>
    <col min="7" max="7" width="4.140625" style="1" customWidth="1"/>
    <col min="8" max="8" width="14.00390625" style="1" bestFit="1" customWidth="1"/>
    <col min="9" max="9" width="1.7109375" style="1" customWidth="1"/>
    <col min="10" max="10" width="19.140625" style="1" customWidth="1"/>
    <col min="11" max="16384" width="9.140625" style="1" customWidth="1"/>
  </cols>
  <sheetData>
    <row r="1" spans="1:10" ht="1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42.7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 customHeight="1">
      <c r="A3" s="22" t="s">
        <v>30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106</v>
      </c>
    </row>
    <row r="5" ht="14.25">
      <c r="A5" s="20" t="s">
        <v>28</v>
      </c>
    </row>
    <row r="6" ht="15">
      <c r="A6" s="2"/>
    </row>
    <row r="7" ht="15">
      <c r="A7" s="2"/>
    </row>
    <row r="8" spans="1:10" ht="15">
      <c r="A8" s="2"/>
      <c r="D8" s="57" t="s">
        <v>58</v>
      </c>
      <c r="E8" s="57"/>
      <c r="F8" s="57"/>
      <c r="H8" s="58" t="s">
        <v>117</v>
      </c>
      <c r="I8" s="58"/>
      <c r="J8" s="58"/>
    </row>
    <row r="9" spans="4:10" ht="15">
      <c r="D9" s="4">
        <v>37741</v>
      </c>
      <c r="E9" s="4"/>
      <c r="F9" s="4">
        <v>37376</v>
      </c>
      <c r="H9" s="4">
        <f>+D9</f>
        <v>37741</v>
      </c>
      <c r="I9" s="4"/>
      <c r="J9" s="4">
        <f>+F9</f>
        <v>37376</v>
      </c>
    </row>
    <row r="10" spans="4:10" ht="15">
      <c r="D10" s="10" t="s">
        <v>6</v>
      </c>
      <c r="E10" s="4"/>
      <c r="F10" s="4" t="s">
        <v>6</v>
      </c>
      <c r="H10" s="4" t="s">
        <v>6</v>
      </c>
      <c r="I10" s="4"/>
      <c r="J10" s="4" t="s">
        <v>6</v>
      </c>
    </row>
    <row r="11" spans="4:10" ht="15">
      <c r="D11" s="10"/>
      <c r="E11" s="4"/>
      <c r="F11" s="4"/>
      <c r="H11" s="4"/>
      <c r="I11" s="4"/>
      <c r="J11" s="4"/>
    </row>
    <row r="12" spans="4:10" ht="15">
      <c r="D12" s="10"/>
      <c r="E12" s="4"/>
      <c r="F12" s="4"/>
      <c r="H12" s="4"/>
      <c r="I12" s="4"/>
      <c r="J12" s="4"/>
    </row>
    <row r="14" spans="1:10" ht="15.75" thickBot="1">
      <c r="A14" s="2" t="s">
        <v>21</v>
      </c>
      <c r="D14" s="9">
        <v>28950</v>
      </c>
      <c r="F14" s="12">
        <v>23831</v>
      </c>
      <c r="H14" s="9">
        <v>28950</v>
      </c>
      <c r="J14" s="9">
        <v>23831</v>
      </c>
    </row>
    <row r="15" spans="6:10" ht="15" thickTop="1">
      <c r="F15" s="13"/>
      <c r="H15" s="5"/>
      <c r="J15" s="5"/>
    </row>
    <row r="16" spans="1:10" ht="15">
      <c r="A16" s="2" t="s">
        <v>118</v>
      </c>
      <c r="D16" s="5">
        <v>832</v>
      </c>
      <c r="F16" s="13">
        <f>F22-F20-F19-F18</f>
        <v>2932</v>
      </c>
      <c r="H16" s="5">
        <v>832</v>
      </c>
      <c r="J16" s="13">
        <f>J22-J20-J19-J18</f>
        <v>2932</v>
      </c>
    </row>
    <row r="17" spans="6:10" ht="14.25">
      <c r="F17" s="13"/>
      <c r="H17" s="5"/>
      <c r="J17" s="5"/>
    </row>
    <row r="18" spans="1:10" ht="14.25">
      <c r="A18" s="1" t="s">
        <v>31</v>
      </c>
      <c r="D18" s="5">
        <v>-12</v>
      </c>
      <c r="F18" s="13">
        <v>-362</v>
      </c>
      <c r="H18" s="5">
        <v>-12</v>
      </c>
      <c r="J18" s="5">
        <v>-362</v>
      </c>
    </row>
    <row r="19" spans="1:10" ht="14.25">
      <c r="A19" s="1" t="s">
        <v>32</v>
      </c>
      <c r="D19" s="5">
        <v>69</v>
      </c>
      <c r="F19" s="13">
        <v>145</v>
      </c>
      <c r="H19" s="5">
        <v>69</v>
      </c>
      <c r="J19" s="5">
        <v>145</v>
      </c>
    </row>
    <row r="20" spans="1:10" ht="14.25">
      <c r="A20" s="1" t="s">
        <v>33</v>
      </c>
      <c r="D20" s="5">
        <v>439</v>
      </c>
      <c r="F20" s="13">
        <v>856</v>
      </c>
      <c r="H20" s="5">
        <v>439</v>
      </c>
      <c r="J20" s="5">
        <v>856</v>
      </c>
    </row>
    <row r="21" spans="4:10" ht="14.25">
      <c r="D21" s="6"/>
      <c r="F21" s="24"/>
      <c r="H21" s="6"/>
      <c r="J21" s="6"/>
    </row>
    <row r="22" spans="1:10" ht="15">
      <c r="A22" s="2" t="s">
        <v>34</v>
      </c>
      <c r="D22" s="13">
        <f>SUM(D16:D21)</f>
        <v>1328</v>
      </c>
      <c r="F22" s="13">
        <v>3571</v>
      </c>
      <c r="H22" s="13">
        <f>SUM(H16:H21)</f>
        <v>1328</v>
      </c>
      <c r="J22" s="13">
        <v>3571</v>
      </c>
    </row>
    <row r="23" spans="1:10" ht="14.25">
      <c r="A23" s="1" t="s">
        <v>35</v>
      </c>
      <c r="D23" s="5">
        <v>-357</v>
      </c>
      <c r="F23" s="13">
        <v>-623</v>
      </c>
      <c r="H23" s="5">
        <v>-357</v>
      </c>
      <c r="J23" s="5">
        <v>-623</v>
      </c>
    </row>
    <row r="24" spans="4:10" ht="14.25">
      <c r="D24" s="6"/>
      <c r="F24" s="24"/>
      <c r="H24" s="6"/>
      <c r="J24" s="6"/>
    </row>
    <row r="25" spans="1:10" ht="15">
      <c r="A25" s="2" t="s">
        <v>119</v>
      </c>
      <c r="D25" s="13">
        <f>SUM(D22:D24)</f>
        <v>971</v>
      </c>
      <c r="F25" s="13">
        <f>SUM(F22:F24)</f>
        <v>2948</v>
      </c>
      <c r="H25" s="13">
        <f>SUM(H22:H24)</f>
        <v>971</v>
      </c>
      <c r="J25" s="13">
        <f>SUM(J22:J24)</f>
        <v>2948</v>
      </c>
    </row>
    <row r="26" spans="1:10" ht="14.25">
      <c r="A26" s="1" t="s">
        <v>37</v>
      </c>
      <c r="B26" s="1" t="s">
        <v>38</v>
      </c>
      <c r="D26" s="5">
        <v>-129</v>
      </c>
      <c r="F26" s="13">
        <v>-292</v>
      </c>
      <c r="H26" s="5">
        <v>-129</v>
      </c>
      <c r="J26" s="5">
        <v>-292</v>
      </c>
    </row>
    <row r="27" spans="2:10" ht="14.25">
      <c r="B27" s="1" t="s">
        <v>39</v>
      </c>
      <c r="D27" s="5">
        <v>0</v>
      </c>
      <c r="F27" s="13">
        <v>0</v>
      </c>
      <c r="H27" s="5">
        <v>0</v>
      </c>
      <c r="J27" s="5">
        <v>0</v>
      </c>
    </row>
    <row r="28" spans="6:10" ht="14.25">
      <c r="F28" s="13"/>
      <c r="H28" s="5"/>
      <c r="J28" s="5"/>
    </row>
    <row r="29" spans="1:10" ht="15.75" thickBot="1">
      <c r="A29" s="2" t="s">
        <v>120</v>
      </c>
      <c r="D29" s="23">
        <f>SUM(D25:D28)</f>
        <v>842</v>
      </c>
      <c r="F29" s="23">
        <f>SUM(F25:F28)</f>
        <v>2656</v>
      </c>
      <c r="H29" s="23">
        <f>SUM(H25:H28)</f>
        <v>842</v>
      </c>
      <c r="J29" s="23">
        <f>SUM(J25:J28)</f>
        <v>2656</v>
      </c>
    </row>
    <row r="30" spans="6:10" ht="15" thickTop="1">
      <c r="F30" s="13"/>
      <c r="H30" s="5"/>
      <c r="J30" s="5"/>
    </row>
    <row r="31" spans="1:10" ht="15">
      <c r="A31" s="2" t="s">
        <v>121</v>
      </c>
      <c r="F31" s="19"/>
      <c r="H31" s="19"/>
      <c r="J31" s="5"/>
    </row>
    <row r="32" spans="6:10" ht="14.25">
      <c r="F32" s="19"/>
      <c r="H32" s="19"/>
      <c r="J32" s="5"/>
    </row>
    <row r="33" spans="1:10" ht="15">
      <c r="A33" s="1" t="s">
        <v>1</v>
      </c>
      <c r="B33" s="2" t="s">
        <v>26</v>
      </c>
      <c r="F33" s="19"/>
      <c r="H33" s="19"/>
      <c r="J33" s="5"/>
    </row>
    <row r="34" spans="2:10" ht="14.25">
      <c r="B34" s="1" t="s">
        <v>76</v>
      </c>
      <c r="D34" s="44">
        <v>0.66</v>
      </c>
      <c r="E34" s="32"/>
      <c r="F34" s="31">
        <v>2.08</v>
      </c>
      <c r="G34" s="32"/>
      <c r="H34" s="31">
        <v>0.66</v>
      </c>
      <c r="I34" s="32"/>
      <c r="J34" s="37">
        <v>2.08</v>
      </c>
    </row>
    <row r="35" spans="4:10" ht="14.25">
      <c r="D35" s="33"/>
      <c r="E35" s="34"/>
      <c r="F35" s="33"/>
      <c r="G35" s="34"/>
      <c r="H35" s="33"/>
      <c r="I35" s="34"/>
      <c r="J35" s="33"/>
    </row>
    <row r="36" spans="2:10" ht="14.25">
      <c r="B36" s="17"/>
      <c r="C36" s="18"/>
      <c r="D36" s="35"/>
      <c r="E36" s="34"/>
      <c r="F36" s="35"/>
      <c r="G36" s="34"/>
      <c r="H36" s="35"/>
      <c r="I36" s="34"/>
      <c r="J36" s="35"/>
    </row>
    <row r="37" spans="1:10" ht="15">
      <c r="A37" s="1" t="s">
        <v>2</v>
      </c>
      <c r="B37" s="2" t="s">
        <v>27</v>
      </c>
      <c r="D37" s="35"/>
      <c r="E37" s="34"/>
      <c r="F37" s="36"/>
      <c r="G37" s="34"/>
      <c r="H37" s="34"/>
      <c r="I37" s="34"/>
      <c r="J37" s="35"/>
    </row>
    <row r="38" spans="2:10" ht="14.25">
      <c r="B38" s="1" t="s">
        <v>77</v>
      </c>
      <c r="D38" s="44">
        <v>0.66</v>
      </c>
      <c r="E38" s="32"/>
      <c r="F38" s="31">
        <v>2.05</v>
      </c>
      <c r="G38" s="32"/>
      <c r="H38" s="37">
        <v>0.66</v>
      </c>
      <c r="I38" s="32"/>
      <c r="J38" s="37">
        <v>2.05</v>
      </c>
    </row>
    <row r="39" spans="6:10" ht="14.25">
      <c r="F39" s="14"/>
      <c r="J39" s="5"/>
    </row>
    <row r="40" spans="2:10" ht="14.25">
      <c r="B40" s="17"/>
      <c r="C40" s="18"/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6:10" ht="14.25">
      <c r="F44" s="14"/>
      <c r="J44" s="5"/>
    </row>
    <row r="45" spans="1:10" ht="14.25">
      <c r="A45" s="53" t="s">
        <v>100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4.25">
      <c r="A46" s="18" t="s">
        <v>111</v>
      </c>
      <c r="B46" s="18"/>
      <c r="C46" s="18"/>
      <c r="D46" s="42"/>
      <c r="E46" s="18"/>
      <c r="F46" s="43"/>
      <c r="G46" s="18"/>
      <c r="H46" s="18"/>
      <c r="I46" s="18"/>
      <c r="J46" s="42"/>
    </row>
    <row r="47" spans="6:10" ht="14.25">
      <c r="F47" s="14"/>
      <c r="J47" s="5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</sheetData>
  <mergeCells count="5">
    <mergeCell ref="A45:J45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7"/>
  <sheetViews>
    <sheetView workbookViewId="0" topLeftCell="B9">
      <pane xSplit="3" ySplit="3" topLeftCell="F45" activePane="bottomRight" state="frozen"/>
      <selection pane="topLeft" activeCell="B9" sqref="B9"/>
      <selection pane="topRight" activeCell="E9" sqref="E9"/>
      <selection pane="bottomLeft" activeCell="B12" sqref="B12"/>
      <selection pane="bottomRight" activeCell="H43" sqref="H43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59" t="s">
        <v>29</v>
      </c>
      <c r="C1" s="55"/>
      <c r="D1" s="55"/>
      <c r="E1" s="55"/>
      <c r="F1" s="55"/>
      <c r="G1" s="55"/>
      <c r="H1" s="55"/>
    </row>
    <row r="2" spans="2:8" ht="33" customHeight="1">
      <c r="B2" s="56"/>
      <c r="C2" s="56"/>
      <c r="D2" s="56"/>
      <c r="E2" s="56"/>
      <c r="F2" s="56"/>
      <c r="G2" s="56"/>
      <c r="H2" s="56"/>
    </row>
    <row r="3" spans="2:8" ht="15" customHeight="1">
      <c r="B3" s="22" t="s">
        <v>107</v>
      </c>
      <c r="C3" s="21"/>
      <c r="D3" s="21"/>
      <c r="E3" s="21"/>
      <c r="F3" s="21"/>
      <c r="G3" s="21"/>
      <c r="H3" s="21"/>
    </row>
    <row r="4" ht="14.25">
      <c r="B4" s="20" t="s">
        <v>28</v>
      </c>
    </row>
    <row r="6" spans="6:8" ht="15">
      <c r="F6" s="3" t="s">
        <v>3</v>
      </c>
      <c r="H6" s="3" t="s">
        <v>3</v>
      </c>
    </row>
    <row r="7" spans="6:8" ht="15">
      <c r="F7" s="3" t="s">
        <v>4</v>
      </c>
      <c r="H7" s="3" t="s">
        <v>7</v>
      </c>
    </row>
    <row r="8" spans="6:8" ht="15">
      <c r="F8" s="3" t="s">
        <v>0</v>
      </c>
      <c r="H8" s="3" t="s">
        <v>8</v>
      </c>
    </row>
    <row r="9" spans="6:8" ht="15">
      <c r="F9" s="3" t="s">
        <v>5</v>
      </c>
      <c r="H9" s="3" t="s">
        <v>9</v>
      </c>
    </row>
    <row r="10" spans="6:8" ht="15">
      <c r="F10" s="4">
        <v>37741</v>
      </c>
      <c r="H10" s="4">
        <v>37652</v>
      </c>
    </row>
    <row r="11" spans="6:8" ht="15">
      <c r="F11" s="3" t="s">
        <v>6</v>
      </c>
      <c r="H11" s="3" t="s">
        <v>6</v>
      </c>
    </row>
    <row r="12" spans="6:8" ht="15">
      <c r="F12" s="3"/>
      <c r="H12" s="3"/>
    </row>
    <row r="13" spans="2:8" ht="15">
      <c r="B13" s="22" t="s">
        <v>64</v>
      </c>
      <c r="F13" s="5"/>
      <c r="G13" s="5"/>
      <c r="H13" s="5"/>
    </row>
    <row r="14" spans="2:8" ht="14.25">
      <c r="B14" s="1" t="s">
        <v>19</v>
      </c>
      <c r="F14" s="5">
        <v>71719</v>
      </c>
      <c r="G14" s="5"/>
      <c r="H14" s="5">
        <v>72015</v>
      </c>
    </row>
    <row r="15" spans="2:8" ht="14.25">
      <c r="B15" s="1" t="s">
        <v>18</v>
      </c>
      <c r="F15" s="5">
        <v>11190</v>
      </c>
      <c r="G15" s="5"/>
      <c r="H15" s="5">
        <v>10751</v>
      </c>
    </row>
    <row r="16" spans="2:8" ht="14.25">
      <c r="B16" s="1" t="s">
        <v>10</v>
      </c>
      <c r="F16" s="5">
        <v>6774</v>
      </c>
      <c r="G16" s="5"/>
      <c r="H16" s="5">
        <v>6774</v>
      </c>
    </row>
    <row r="17" spans="2:8" ht="14.25">
      <c r="B17" s="1" t="s">
        <v>23</v>
      </c>
      <c r="F17" s="5">
        <v>2632</v>
      </c>
      <c r="G17" s="5"/>
      <c r="H17" s="5">
        <v>2658</v>
      </c>
    </row>
    <row r="18" spans="2:8" ht="14.25">
      <c r="B18" s="1" t="s">
        <v>25</v>
      </c>
      <c r="F18" s="5">
        <v>3219</v>
      </c>
      <c r="G18" s="5"/>
      <c r="H18" s="5">
        <v>3135</v>
      </c>
    </row>
    <row r="19" spans="2:8" ht="14.25">
      <c r="B19" s="1"/>
      <c r="F19" s="5"/>
      <c r="G19" s="5"/>
      <c r="H19" s="5"/>
    </row>
    <row r="20" spans="2:8" ht="15">
      <c r="B20" s="2" t="s">
        <v>11</v>
      </c>
      <c r="F20" s="5"/>
      <c r="G20" s="5"/>
      <c r="H20" s="5"/>
    </row>
    <row r="21" spans="2:8" ht="14.25">
      <c r="B21" s="17" t="s">
        <v>24</v>
      </c>
      <c r="C21" s="1" t="s">
        <v>20</v>
      </c>
      <c r="F21" s="5">
        <v>13721</v>
      </c>
      <c r="G21" s="5"/>
      <c r="H21" s="5">
        <v>11068</v>
      </c>
    </row>
    <row r="22" spans="2:8" ht="14.25">
      <c r="B22" s="17" t="s">
        <v>24</v>
      </c>
      <c r="C22" s="1" t="s">
        <v>25</v>
      </c>
      <c r="F22" s="5">
        <v>1908</v>
      </c>
      <c r="G22" s="5"/>
      <c r="H22" s="5">
        <v>1908</v>
      </c>
    </row>
    <row r="23" spans="2:8" ht="14.25">
      <c r="B23" s="17" t="s">
        <v>24</v>
      </c>
      <c r="C23" s="1" t="s">
        <v>54</v>
      </c>
      <c r="F23" s="5">
        <f>29555+2204+2219+1</f>
        <v>33979</v>
      </c>
      <c r="G23" s="5"/>
      <c r="H23" s="5">
        <v>23883</v>
      </c>
    </row>
    <row r="24" spans="2:8" ht="14.25">
      <c r="B24" s="17" t="s">
        <v>24</v>
      </c>
      <c r="C24" s="1" t="s">
        <v>22</v>
      </c>
      <c r="F24" s="5">
        <v>1</v>
      </c>
      <c r="G24" s="5"/>
      <c r="H24" s="5">
        <v>0</v>
      </c>
    </row>
    <row r="25" spans="2:8" ht="14.25">
      <c r="B25" s="17" t="s">
        <v>24</v>
      </c>
      <c r="C25" s="1" t="s">
        <v>90</v>
      </c>
      <c r="F25" s="5">
        <f>19176+3380</f>
        <v>22556</v>
      </c>
      <c r="G25" s="5"/>
      <c r="H25" s="5">
        <v>23957</v>
      </c>
    </row>
    <row r="26" spans="2:8" ht="14.25">
      <c r="B26" s="1"/>
      <c r="F26" s="8">
        <f>SUM(F21:F25)</f>
        <v>72165</v>
      </c>
      <c r="G26" s="5"/>
      <c r="H26" s="8">
        <f>SUM(H21:H25)</f>
        <v>60816</v>
      </c>
    </row>
    <row r="27" spans="2:8" ht="14.25">
      <c r="B27" s="1"/>
      <c r="F27" s="5"/>
      <c r="G27" s="5"/>
      <c r="H27" s="5"/>
    </row>
    <row r="28" spans="2:8" ht="15">
      <c r="B28" s="2" t="s">
        <v>12</v>
      </c>
      <c r="F28" s="5"/>
      <c r="G28" s="5"/>
      <c r="H28" s="5"/>
    </row>
    <row r="29" spans="2:8" ht="14.25">
      <c r="B29" s="17" t="s">
        <v>24</v>
      </c>
      <c r="C29" s="1" t="s">
        <v>55</v>
      </c>
      <c r="F29" s="5">
        <f>19635+3822+180-1</f>
        <v>23636</v>
      </c>
      <c r="G29" s="5"/>
      <c r="H29" s="5">
        <v>15008</v>
      </c>
    </row>
    <row r="30" spans="2:8" ht="14.25">
      <c r="B30" s="17" t="s">
        <v>24</v>
      </c>
      <c r="C30" s="1" t="s">
        <v>56</v>
      </c>
      <c r="F30" s="5">
        <v>2150</v>
      </c>
      <c r="G30" s="5"/>
      <c r="H30" s="5">
        <v>0</v>
      </c>
    </row>
    <row r="31" spans="2:8" ht="14.25" hidden="1">
      <c r="B31" s="17" t="s">
        <v>24</v>
      </c>
      <c r="C31" s="1" t="s">
        <v>16</v>
      </c>
      <c r="F31" s="5">
        <v>0</v>
      </c>
      <c r="G31" s="5"/>
      <c r="H31" s="5">
        <v>0</v>
      </c>
    </row>
    <row r="32" spans="2:8" ht="14.25">
      <c r="B32" s="17" t="s">
        <v>24</v>
      </c>
      <c r="C32" s="1" t="s">
        <v>57</v>
      </c>
      <c r="F32" s="5">
        <v>205</v>
      </c>
      <c r="G32" s="5"/>
      <c r="H32" s="5">
        <v>443</v>
      </c>
    </row>
    <row r="33" spans="2:8" ht="14.25">
      <c r="B33" s="1"/>
      <c r="F33" s="8">
        <f>SUM(F29:F32)</f>
        <v>25991</v>
      </c>
      <c r="G33" s="5"/>
      <c r="H33" s="8">
        <f>SUM(H29:H32)</f>
        <v>15451</v>
      </c>
    </row>
    <row r="34" spans="2:8" ht="14.25">
      <c r="B34" s="1"/>
      <c r="F34" s="5"/>
      <c r="G34" s="5"/>
      <c r="H34" s="5"/>
    </row>
    <row r="35" spans="2:8" ht="15">
      <c r="B35" s="2" t="s">
        <v>17</v>
      </c>
      <c r="F35" s="5">
        <f>+F26-F33</f>
        <v>46174</v>
      </c>
      <c r="G35" s="5"/>
      <c r="H35" s="5">
        <f>+H26-H33</f>
        <v>45365</v>
      </c>
    </row>
    <row r="36" spans="2:8" ht="14.25">
      <c r="B36" s="1"/>
      <c r="F36" s="6"/>
      <c r="G36" s="5"/>
      <c r="H36" s="6"/>
    </row>
    <row r="37" spans="2:8" ht="14.25">
      <c r="B37" s="1"/>
      <c r="F37" s="26">
        <f>+F14+F15+F16+F17+F35+F18</f>
        <v>141708</v>
      </c>
      <c r="G37" s="5"/>
      <c r="H37" s="26">
        <f>+H14+H15+H16+H17+H35+H18</f>
        <v>140698</v>
      </c>
    </row>
    <row r="38" spans="2:8" ht="14.25">
      <c r="B38" s="1"/>
      <c r="F38" s="5"/>
      <c r="G38" s="5"/>
      <c r="H38" s="5"/>
    </row>
    <row r="39" spans="2:8" ht="14.25">
      <c r="B39" s="1" t="s">
        <v>66</v>
      </c>
      <c r="F39" s="5">
        <f>-829-10963</f>
        <v>-11792</v>
      </c>
      <c r="G39" s="5"/>
      <c r="H39" s="5">
        <f>-805-10948</f>
        <v>-11753</v>
      </c>
    </row>
    <row r="40" spans="2:8" ht="14.25">
      <c r="B40" s="1" t="s">
        <v>15</v>
      </c>
      <c r="F40" s="5">
        <v>-7578</v>
      </c>
      <c r="G40" s="5"/>
      <c r="H40" s="5">
        <v>-7449</v>
      </c>
    </row>
    <row r="41" spans="2:8" ht="14.25">
      <c r="B41" s="1"/>
      <c r="F41" s="5"/>
      <c r="G41" s="5"/>
      <c r="H41" s="5"/>
    </row>
    <row r="42" spans="2:8" ht="15.75" thickBot="1">
      <c r="B42" s="2" t="s">
        <v>67</v>
      </c>
      <c r="F42" s="7">
        <f>SUM(F37:F41)</f>
        <v>122338</v>
      </c>
      <c r="G42" s="5"/>
      <c r="H42" s="7">
        <f>SUM(H37:H41)</f>
        <v>121496</v>
      </c>
    </row>
    <row r="43" spans="2:8" ht="15" thickTop="1">
      <c r="B43" s="1"/>
      <c r="F43" s="26"/>
      <c r="G43" s="5"/>
      <c r="H43" s="26"/>
    </row>
    <row r="44" spans="2:8" ht="14.25">
      <c r="B44" s="1"/>
      <c r="F44" s="26"/>
      <c r="G44" s="5"/>
      <c r="H44" s="26"/>
    </row>
    <row r="45" spans="2:8" ht="15">
      <c r="B45" s="2" t="s">
        <v>65</v>
      </c>
      <c r="F45" s="26"/>
      <c r="G45" s="5"/>
      <c r="H45" s="26"/>
    </row>
    <row r="46" spans="2:8" ht="14.25">
      <c r="B46" s="1" t="s">
        <v>13</v>
      </c>
      <c r="F46" s="5">
        <v>64236</v>
      </c>
      <c r="G46" s="5"/>
      <c r="H46" s="5">
        <v>64236</v>
      </c>
    </row>
    <row r="47" spans="2:8" ht="14.25">
      <c r="B47" s="1" t="s">
        <v>14</v>
      </c>
      <c r="F47" s="5">
        <f>15032+791+42279</f>
        <v>58102</v>
      </c>
      <c r="G47" s="5"/>
      <c r="H47" s="5">
        <f>15032+791+41436+1</f>
        <v>57260</v>
      </c>
    </row>
    <row r="48" spans="2:8" ht="14.25">
      <c r="B48" s="1"/>
      <c r="F48" s="6"/>
      <c r="G48" s="5"/>
      <c r="H48" s="6"/>
    </row>
    <row r="49" spans="2:8" ht="15.75" thickBot="1">
      <c r="B49" s="2" t="s">
        <v>68</v>
      </c>
      <c r="F49" s="38">
        <f>SUM(F46:F48)</f>
        <v>122338</v>
      </c>
      <c r="G49" s="5"/>
      <c r="H49" s="38">
        <f>SUM(H46:H48)</f>
        <v>121496</v>
      </c>
    </row>
    <row r="50" spans="2:8" ht="15.75" thickTop="1">
      <c r="B50" s="2"/>
      <c r="F50" s="47"/>
      <c r="G50" s="5"/>
      <c r="H50" s="47"/>
    </row>
    <row r="51" spans="2:8" ht="14.25">
      <c r="B51" s="1"/>
      <c r="F51" s="5"/>
      <c r="G51" s="5"/>
      <c r="H51" s="5"/>
    </row>
    <row r="52" spans="2:8" ht="15" thickBot="1">
      <c r="B52" s="1" t="s">
        <v>102</v>
      </c>
      <c r="F52" s="46">
        <v>0.93</v>
      </c>
      <c r="H52" s="46">
        <v>0.93</v>
      </c>
    </row>
    <row r="53" ht="15" thickTop="1">
      <c r="B53" s="1"/>
    </row>
    <row r="54" ht="14.25">
      <c r="B54" s="1"/>
    </row>
    <row r="55" spans="2:3" ht="14.25">
      <c r="B55" s="1" t="s">
        <v>91</v>
      </c>
      <c r="C55" s="1" t="s">
        <v>92</v>
      </c>
    </row>
    <row r="56" spans="2:3" ht="14.25">
      <c r="B56" s="1"/>
      <c r="C56" s="1" t="s">
        <v>93</v>
      </c>
    </row>
    <row r="57" ht="14.25">
      <c r="B57" s="1"/>
    </row>
    <row r="58" spans="2:8" ht="14.25">
      <c r="B58" s="1"/>
      <c r="F58" s="5"/>
      <c r="G58" s="5"/>
      <c r="H58" s="5"/>
    </row>
    <row r="59" spans="2:8" ht="14.25">
      <c r="B59" s="53" t="s">
        <v>99</v>
      </c>
      <c r="C59" s="54"/>
      <c r="D59" s="54"/>
      <c r="E59" s="54"/>
      <c r="F59" s="54"/>
      <c r="G59" s="54"/>
      <c r="H59" s="54"/>
    </row>
    <row r="60" spans="2:8" ht="14.25">
      <c r="B60" s="39" t="s">
        <v>110</v>
      </c>
      <c r="C60" s="18"/>
      <c r="D60" s="18"/>
      <c r="E60" s="18"/>
      <c r="F60" s="42"/>
      <c r="G60" s="42"/>
      <c r="H60" s="42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</sheetData>
  <mergeCells count="3">
    <mergeCell ref="B1:H1"/>
    <mergeCell ref="B2:H2"/>
    <mergeCell ref="B59:H59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8">
      <pane xSplit="2" ySplit="2" topLeftCell="C14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32.57421875" style="30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6384" width="9.140625" style="5" customWidth="1"/>
  </cols>
  <sheetData>
    <row r="1" spans="1:9" ht="28.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</row>
    <row r="2" spans="1:9" ht="33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6" ht="15" customHeight="1">
      <c r="A3" s="27" t="s">
        <v>49</v>
      </c>
      <c r="B3" s="19"/>
      <c r="C3" s="19"/>
      <c r="D3" s="19"/>
      <c r="E3" s="19"/>
      <c r="F3" s="19"/>
    </row>
    <row r="4" spans="1:6" ht="15" customHeight="1">
      <c r="A4" s="27" t="s">
        <v>106</v>
      </c>
      <c r="B4" s="19"/>
      <c r="C4" s="19"/>
      <c r="D4" s="19"/>
      <c r="E4" s="19"/>
      <c r="F4" s="19"/>
    </row>
    <row r="5" ht="14.25">
      <c r="A5" s="28" t="s">
        <v>28</v>
      </c>
    </row>
    <row r="6" ht="15">
      <c r="A6" s="29"/>
    </row>
    <row r="7" spans="1:9" ht="15">
      <c r="A7" s="29"/>
      <c r="G7" s="10" t="s">
        <v>88</v>
      </c>
      <c r="I7" s="10" t="s">
        <v>52</v>
      </c>
    </row>
    <row r="8" spans="1:9" ht="15">
      <c r="A8" s="29"/>
      <c r="C8" s="10" t="s">
        <v>51</v>
      </c>
      <c r="E8" s="29" t="s">
        <v>89</v>
      </c>
      <c r="G8" s="10" t="s">
        <v>86</v>
      </c>
      <c r="I8" s="10" t="s">
        <v>104</v>
      </c>
    </row>
    <row r="9" spans="1:9" ht="15">
      <c r="A9" s="29"/>
      <c r="C9" s="10" t="s">
        <v>50</v>
      </c>
      <c r="E9" s="10" t="s">
        <v>14</v>
      </c>
      <c r="G9" s="10" t="s">
        <v>87</v>
      </c>
      <c r="I9" s="10" t="s">
        <v>103</v>
      </c>
    </row>
    <row r="10" spans="1:9" ht="15">
      <c r="A10" s="29"/>
      <c r="E10" s="10"/>
      <c r="I10" s="19"/>
    </row>
    <row r="11" spans="1:9" ht="15">
      <c r="A11" s="29"/>
      <c r="C11" s="19" t="s">
        <v>6</v>
      </c>
      <c r="E11" s="19" t="s">
        <v>6</v>
      </c>
      <c r="G11" s="19" t="s">
        <v>6</v>
      </c>
      <c r="I11" s="19" t="s">
        <v>6</v>
      </c>
    </row>
    <row r="12" ht="15">
      <c r="A12" s="29"/>
    </row>
    <row r="13" ht="15">
      <c r="A13" s="29"/>
    </row>
    <row r="14" spans="1:9" ht="14.25">
      <c r="A14" s="5" t="s">
        <v>122</v>
      </c>
      <c r="C14" s="26"/>
      <c r="D14" s="26"/>
      <c r="E14" s="26"/>
      <c r="F14" s="26"/>
      <c r="G14" s="26"/>
      <c r="H14" s="26"/>
      <c r="I14" s="26"/>
    </row>
    <row r="15" spans="1:9" ht="14.25">
      <c r="A15" s="30" t="s">
        <v>114</v>
      </c>
      <c r="C15" s="48">
        <v>64236</v>
      </c>
      <c r="D15" s="49"/>
      <c r="E15" s="49">
        <v>16192</v>
      </c>
      <c r="F15" s="49"/>
      <c r="G15" s="49">
        <v>41860</v>
      </c>
      <c r="H15" s="49"/>
      <c r="I15" s="50">
        <f>SUM(C15:G15)</f>
        <v>122288</v>
      </c>
    </row>
    <row r="16" spans="1:9" ht="14.25">
      <c r="A16" s="30" t="s">
        <v>115</v>
      </c>
      <c r="C16" s="51">
        <v>0</v>
      </c>
      <c r="D16" s="6"/>
      <c r="E16" s="6">
        <v>-369</v>
      </c>
      <c r="F16" s="6"/>
      <c r="G16" s="6">
        <v>-423</v>
      </c>
      <c r="H16" s="6"/>
      <c r="I16" s="52">
        <f>SUM(C16:G16)</f>
        <v>-792</v>
      </c>
    </row>
    <row r="17" spans="1:9" ht="14.25">
      <c r="A17" s="30" t="s">
        <v>116</v>
      </c>
      <c r="C17" s="26">
        <f>SUM(C15:C16)</f>
        <v>64236</v>
      </c>
      <c r="D17" s="26"/>
      <c r="E17" s="26">
        <f>SUM(E15:E16)</f>
        <v>15823</v>
      </c>
      <c r="F17" s="26"/>
      <c r="G17" s="26">
        <f>SUM(G15:G16)</f>
        <v>41437</v>
      </c>
      <c r="H17" s="26"/>
      <c r="I17" s="26">
        <f>SUM(I15:I16)</f>
        <v>121496</v>
      </c>
    </row>
    <row r="18" spans="3:9" ht="14.25">
      <c r="C18" s="26"/>
      <c r="D18" s="26"/>
      <c r="E18" s="26"/>
      <c r="F18" s="26"/>
      <c r="G18" s="26"/>
      <c r="H18" s="26"/>
      <c r="I18" s="26"/>
    </row>
    <row r="19" spans="1:9" ht="14.25" hidden="1">
      <c r="A19" s="30" t="s">
        <v>78</v>
      </c>
      <c r="C19" s="5">
        <v>0</v>
      </c>
      <c r="E19" s="5">
        <v>0</v>
      </c>
      <c r="G19" s="5">
        <v>0</v>
      </c>
      <c r="I19" s="5">
        <f>SUM(C19:G19)</f>
        <v>0</v>
      </c>
    </row>
    <row r="20" spans="1:9" ht="14.25">
      <c r="A20" s="30" t="s">
        <v>123</v>
      </c>
      <c r="G20" s="5">
        <v>842</v>
      </c>
      <c r="I20" s="5">
        <f>SUM(C20:G20)</f>
        <v>842</v>
      </c>
    </row>
    <row r="21" spans="1:9" ht="14.25" hidden="1">
      <c r="A21" s="30" t="s">
        <v>105</v>
      </c>
      <c r="I21" s="5">
        <f>SUM(C21:G21)</f>
        <v>0</v>
      </c>
    </row>
    <row r="23" spans="1:9" ht="15.75" thickBot="1">
      <c r="A23" s="27" t="s">
        <v>108</v>
      </c>
      <c r="C23" s="7">
        <f>SUM(C17:C22)</f>
        <v>64236</v>
      </c>
      <c r="E23" s="7">
        <f>SUM(E17:E22)</f>
        <v>15823</v>
      </c>
      <c r="G23" s="7">
        <f>SUM(G17:G22)</f>
        <v>42279</v>
      </c>
      <c r="I23" s="7">
        <f>SUM(I17:I22)</f>
        <v>122338</v>
      </c>
    </row>
    <row r="24" ht="15" thickTop="1"/>
    <row r="26" ht="15">
      <c r="A26" s="27"/>
    </row>
    <row r="27" spans="3:9" ht="14.25">
      <c r="C27" s="26"/>
      <c r="D27" s="26"/>
      <c r="E27" s="26"/>
      <c r="F27" s="26"/>
      <c r="G27" s="26"/>
      <c r="H27" s="26"/>
      <c r="I27" s="26"/>
    </row>
    <row r="32" ht="14.25">
      <c r="A32" s="40" t="s">
        <v>53</v>
      </c>
    </row>
    <row r="33" ht="14.25">
      <c r="A33" s="41" t="s">
        <v>109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6"/>
  <sheetViews>
    <sheetView workbookViewId="0" topLeftCell="B7">
      <pane xSplit="3" ySplit="3" topLeftCell="E10" activePane="bottomRight" state="frozen"/>
      <selection pane="topLeft" activeCell="B7" sqref="B7"/>
      <selection pane="topRight" activeCell="E7" sqref="E7"/>
      <selection pane="bottomLeft" activeCell="B10" sqref="B10"/>
      <selection pane="bottomRight" activeCell="E15" sqref="E15"/>
    </sheetView>
  </sheetViews>
  <sheetFormatPr defaultColWidth="9.140625" defaultRowHeight="12.75"/>
  <cols>
    <col min="1" max="1" width="2.8515625" style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8.7109375" style="1" customWidth="1"/>
    <col min="7" max="7" width="10.421875" style="5" hidden="1" customWidth="1"/>
    <col min="8" max="16384" width="9.140625" style="1" customWidth="1"/>
  </cols>
  <sheetData>
    <row r="1" spans="2:6" ht="28.5" customHeight="1">
      <c r="B1" s="59" t="s">
        <v>29</v>
      </c>
      <c r="C1" s="55"/>
      <c r="D1" s="55"/>
      <c r="E1" s="55"/>
      <c r="F1" s="55"/>
    </row>
    <row r="2" spans="2:6" ht="33" customHeight="1">
      <c r="B2" s="56"/>
      <c r="C2" s="56"/>
      <c r="D2" s="56"/>
      <c r="E2" s="56"/>
      <c r="F2" s="56"/>
    </row>
    <row r="3" spans="2:6" ht="15" customHeight="1">
      <c r="B3" s="22" t="s">
        <v>48</v>
      </c>
      <c r="C3" s="21"/>
      <c r="D3" s="21"/>
      <c r="E3" s="21"/>
      <c r="F3" s="21"/>
    </row>
    <row r="4" spans="2:6" ht="15" customHeight="1">
      <c r="B4" s="22" t="s">
        <v>106</v>
      </c>
      <c r="C4" s="21"/>
      <c r="D4" s="21"/>
      <c r="E4" s="21"/>
      <c r="F4" s="21"/>
    </row>
    <row r="5" ht="14.25">
      <c r="B5" s="20" t="s">
        <v>28</v>
      </c>
    </row>
    <row r="6" ht="14.25">
      <c r="B6" s="20"/>
    </row>
    <row r="7" spans="2:5" ht="15">
      <c r="B7" s="20"/>
      <c r="E7" s="3" t="s">
        <v>112</v>
      </c>
    </row>
    <row r="8" spans="2:5" ht="15">
      <c r="B8" s="2"/>
      <c r="E8" s="3" t="s">
        <v>113</v>
      </c>
    </row>
    <row r="9" spans="5:7" ht="15">
      <c r="E9" s="25">
        <v>37741</v>
      </c>
      <c r="G9" s="45" t="s">
        <v>101</v>
      </c>
    </row>
    <row r="10" spans="5:7" ht="15">
      <c r="E10" s="3" t="s">
        <v>6</v>
      </c>
      <c r="G10" s="10" t="s">
        <v>6</v>
      </c>
    </row>
    <row r="11" spans="2:6" ht="15">
      <c r="B11" s="22" t="s">
        <v>79</v>
      </c>
      <c r="E11" s="5"/>
      <c r="F11" s="5"/>
    </row>
    <row r="12" spans="2:7" ht="14.25">
      <c r="B12" s="11" t="s">
        <v>34</v>
      </c>
      <c r="E12" s="5">
        <v>1328</v>
      </c>
      <c r="F12" s="5"/>
      <c r="G12" s="5">
        <v>11542</v>
      </c>
    </row>
    <row r="13" spans="2:6" ht="14.25">
      <c r="B13" s="16"/>
      <c r="E13" s="5"/>
      <c r="F13" s="5"/>
    </row>
    <row r="14" spans="2:6" ht="14.25">
      <c r="B14" s="11" t="s">
        <v>40</v>
      </c>
      <c r="E14" s="5"/>
      <c r="F14" s="5"/>
    </row>
    <row r="15" spans="2:7" ht="14.25">
      <c r="B15" s="11" t="s">
        <v>41</v>
      </c>
      <c r="E15" s="6">
        <f>E16-E12</f>
        <v>370</v>
      </c>
      <c r="F15" s="5"/>
      <c r="G15" s="6">
        <f>G16-G12</f>
        <v>4460</v>
      </c>
    </row>
    <row r="16" spans="2:8" ht="14.25">
      <c r="B16" s="11" t="s">
        <v>42</v>
      </c>
      <c r="E16" s="5">
        <v>1698</v>
      </c>
      <c r="F16" s="5"/>
      <c r="G16" s="5">
        <v>16002</v>
      </c>
      <c r="H16" s="14"/>
    </row>
    <row r="17" spans="2:6" ht="14.25">
      <c r="B17" s="16"/>
      <c r="E17" s="5"/>
      <c r="F17" s="5"/>
    </row>
    <row r="18" spans="2:6" ht="14.25">
      <c r="B18" s="11" t="s">
        <v>43</v>
      </c>
      <c r="C18" s="17"/>
      <c r="E18" s="5"/>
      <c r="F18" s="5"/>
    </row>
    <row r="19" spans="3:7" ht="14.25">
      <c r="C19" s="1" t="s">
        <v>44</v>
      </c>
      <c r="E19" s="5">
        <f>-2699-84-10110</f>
        <v>-12893</v>
      </c>
      <c r="F19" s="5"/>
      <c r="G19" s="5">
        <v>7817</v>
      </c>
    </row>
    <row r="20" spans="3:7" ht="14.25">
      <c r="C20" s="1" t="s">
        <v>45</v>
      </c>
      <c r="E20" s="6">
        <v>8628</v>
      </c>
      <c r="F20" s="5"/>
      <c r="G20" s="6">
        <v>-923</v>
      </c>
    </row>
    <row r="21" spans="2:7" ht="14.25">
      <c r="B21" s="11" t="s">
        <v>59</v>
      </c>
      <c r="E21" s="5">
        <f>SUM(E16:E20)</f>
        <v>-2567</v>
      </c>
      <c r="F21" s="5"/>
      <c r="G21" s="5">
        <f>SUM(G16:G20)</f>
        <v>22896</v>
      </c>
    </row>
    <row r="22" spans="5:6" ht="14.25">
      <c r="E22" s="5"/>
      <c r="F22" s="5"/>
    </row>
    <row r="23" spans="3:7" ht="14.25">
      <c r="C23" s="1" t="s">
        <v>60</v>
      </c>
      <c r="E23" s="5">
        <v>-643</v>
      </c>
      <c r="F23" s="5"/>
      <c r="G23" s="5">
        <v>-1740</v>
      </c>
    </row>
    <row r="24" spans="3:7" ht="14.25" hidden="1">
      <c r="C24" s="1" t="s">
        <v>96</v>
      </c>
      <c r="E24" s="5">
        <v>0</v>
      </c>
      <c r="F24" s="5"/>
      <c r="G24" s="5">
        <v>-35</v>
      </c>
    </row>
    <row r="25" spans="3:7" ht="14.25" hidden="1">
      <c r="C25" s="1" t="s">
        <v>80</v>
      </c>
      <c r="E25" s="5">
        <v>0</v>
      </c>
      <c r="F25" s="5"/>
      <c r="G25" s="5">
        <v>0</v>
      </c>
    </row>
    <row r="26" spans="3:7" ht="14.25">
      <c r="C26" s="1" t="s">
        <v>61</v>
      </c>
      <c r="E26" s="5">
        <v>68</v>
      </c>
      <c r="F26" s="5"/>
      <c r="G26" s="5">
        <v>626</v>
      </c>
    </row>
    <row r="27" spans="3:7" ht="14.25">
      <c r="C27" s="1" t="s">
        <v>81</v>
      </c>
      <c r="E27" s="5">
        <v>4</v>
      </c>
      <c r="F27" s="5"/>
      <c r="G27" s="5">
        <v>490</v>
      </c>
    </row>
    <row r="28" spans="3:7" ht="14.25" hidden="1">
      <c r="C28" s="1" t="s">
        <v>62</v>
      </c>
      <c r="E28" s="5">
        <v>0</v>
      </c>
      <c r="F28" s="5"/>
      <c r="G28" s="5">
        <v>10</v>
      </c>
    </row>
    <row r="29" spans="3:7" ht="14.25">
      <c r="C29" s="1" t="s">
        <v>63</v>
      </c>
      <c r="E29" s="5">
        <v>-12</v>
      </c>
      <c r="F29" s="5"/>
      <c r="G29" s="5">
        <v>-48</v>
      </c>
    </row>
    <row r="30" spans="3:7" ht="14.25">
      <c r="C30" s="17"/>
      <c r="E30" s="6"/>
      <c r="F30" s="5"/>
      <c r="G30" s="6"/>
    </row>
    <row r="31" spans="2:7" ht="14.25">
      <c r="B31" s="11" t="s">
        <v>124</v>
      </c>
      <c r="C31" s="17"/>
      <c r="E31" s="26">
        <f>SUM(E21:E30)</f>
        <v>-3150</v>
      </c>
      <c r="F31" s="5"/>
      <c r="G31" s="5">
        <f>SUM(G21:G30)</f>
        <v>22199</v>
      </c>
    </row>
    <row r="32" spans="3:6" ht="14.25">
      <c r="C32" s="17"/>
      <c r="E32" s="5"/>
      <c r="F32" s="5"/>
    </row>
    <row r="33" spans="2:6" ht="15">
      <c r="B33" s="22" t="s">
        <v>94</v>
      </c>
      <c r="C33" s="17"/>
      <c r="E33" s="5"/>
      <c r="F33" s="5"/>
    </row>
    <row r="34" spans="3:6" ht="14.25" hidden="1">
      <c r="C34" s="1" t="s">
        <v>69</v>
      </c>
      <c r="E34" s="5">
        <v>-2233</v>
      </c>
      <c r="F34" s="5"/>
    </row>
    <row r="35" spans="3:6" ht="14.25" hidden="1">
      <c r="C35" s="1" t="s">
        <v>70</v>
      </c>
      <c r="E35" s="5">
        <v>-83</v>
      </c>
      <c r="F35" s="5"/>
    </row>
    <row r="36" spans="3:6" ht="14.25" hidden="1">
      <c r="C36" s="1" t="s">
        <v>71</v>
      </c>
      <c r="E36" s="5">
        <v>1740</v>
      </c>
      <c r="F36" s="5"/>
    </row>
    <row r="37" spans="3:6" ht="14.25" hidden="1">
      <c r="C37" s="1" t="s">
        <v>72</v>
      </c>
      <c r="E37" s="5">
        <v>42</v>
      </c>
      <c r="F37" s="5"/>
    </row>
    <row r="38" spans="3:6" ht="14.25" hidden="1">
      <c r="C38" s="17"/>
      <c r="E38" s="26"/>
      <c r="F38" s="5"/>
    </row>
    <row r="39" spans="2:7" ht="14.25">
      <c r="B39" s="11" t="s">
        <v>82</v>
      </c>
      <c r="E39" s="26">
        <v>-401</v>
      </c>
      <c r="F39" s="26"/>
      <c r="G39" s="26">
        <v>-15652</v>
      </c>
    </row>
    <row r="40" spans="5:7" ht="14.25">
      <c r="E40" s="26"/>
      <c r="F40" s="26"/>
      <c r="G40" s="26"/>
    </row>
    <row r="41" spans="2:7" ht="15">
      <c r="B41" s="22" t="s">
        <v>95</v>
      </c>
      <c r="E41" s="26"/>
      <c r="F41" s="26"/>
      <c r="G41" s="26"/>
    </row>
    <row r="42" spans="3:7" ht="14.25" hidden="1">
      <c r="C42" s="1" t="s">
        <v>73</v>
      </c>
      <c r="E42" s="26">
        <v>508</v>
      </c>
      <c r="F42" s="26"/>
      <c r="G42" s="26"/>
    </row>
    <row r="43" spans="3:7" ht="14.25" hidden="1">
      <c r="C43" s="1" t="s">
        <v>74</v>
      </c>
      <c r="E43" s="26">
        <v>-6967</v>
      </c>
      <c r="F43" s="26"/>
      <c r="G43" s="26"/>
    </row>
    <row r="44" spans="3:7" ht="14.25" hidden="1">
      <c r="C44" s="1" t="s">
        <v>75</v>
      </c>
      <c r="E44" s="26"/>
      <c r="F44" s="26"/>
      <c r="G44" s="26">
        <v>-918</v>
      </c>
    </row>
    <row r="45" spans="3:7" ht="14.25" hidden="1">
      <c r="C45" s="1" t="s">
        <v>84</v>
      </c>
      <c r="E45" s="26"/>
      <c r="F45" s="26"/>
      <c r="G45" s="26">
        <v>-1218</v>
      </c>
    </row>
    <row r="46" spans="3:7" ht="14.25" hidden="1">
      <c r="C46" s="1" t="s">
        <v>97</v>
      </c>
      <c r="E46" s="26"/>
      <c r="F46" s="26"/>
      <c r="G46" s="26">
        <v>-2492</v>
      </c>
    </row>
    <row r="47" spans="5:7" ht="14.25" hidden="1">
      <c r="E47" s="6"/>
      <c r="F47" s="26"/>
      <c r="G47" s="6"/>
    </row>
    <row r="48" spans="2:7" ht="14.25">
      <c r="B48" s="11" t="s">
        <v>83</v>
      </c>
      <c r="E48" s="26">
        <v>0</v>
      </c>
      <c r="F48" s="26"/>
      <c r="G48" s="26">
        <f>SUM(G44:G47)</f>
        <v>-4628</v>
      </c>
    </row>
    <row r="49" spans="3:7" ht="14.25">
      <c r="C49" s="17"/>
      <c r="E49" s="6"/>
      <c r="F49" s="26"/>
      <c r="G49" s="6"/>
    </row>
    <row r="50" spans="2:7" ht="15">
      <c r="B50" s="22" t="s">
        <v>85</v>
      </c>
      <c r="C50" s="17"/>
      <c r="E50" s="26">
        <f>E31+E39+E48</f>
        <v>-3551</v>
      </c>
      <c r="F50" s="26"/>
      <c r="G50" s="26">
        <f>G31+G39+G48</f>
        <v>1919</v>
      </c>
    </row>
    <row r="51" spans="3:7" ht="14.25">
      <c r="C51" s="17"/>
      <c r="E51" s="26"/>
      <c r="F51" s="26"/>
      <c r="G51" s="26"/>
    </row>
    <row r="52" spans="2:7" ht="15">
      <c r="B52" s="22" t="s">
        <v>46</v>
      </c>
      <c r="C52" s="17"/>
      <c r="E52" s="26">
        <v>23957</v>
      </c>
      <c r="F52" s="26"/>
      <c r="G52" s="26">
        <v>21281</v>
      </c>
    </row>
    <row r="53" spans="3:7" ht="14.25">
      <c r="C53" s="17"/>
      <c r="E53" s="26"/>
      <c r="F53" s="26"/>
      <c r="G53" s="26"/>
    </row>
    <row r="54" spans="2:7" ht="15.75" thickBot="1">
      <c r="B54" s="22" t="s">
        <v>47</v>
      </c>
      <c r="E54" s="7">
        <f>SUM(E50:E53)</f>
        <v>20406</v>
      </c>
      <c r="F54" s="26"/>
      <c r="G54" s="7">
        <f>SUM(G50:G53)</f>
        <v>23200</v>
      </c>
    </row>
    <row r="55" spans="5:7" ht="15" thickTop="1">
      <c r="E55" s="26"/>
      <c r="F55" s="26"/>
      <c r="G55" s="26"/>
    </row>
    <row r="56" spans="5:7" ht="14.25">
      <c r="E56" s="26"/>
      <c r="F56" s="26"/>
      <c r="G56" s="26"/>
    </row>
    <row r="57" spans="2:7" ht="14.25">
      <c r="B57" s="16"/>
      <c r="E57" s="26"/>
      <c r="F57" s="26"/>
      <c r="G57" s="26"/>
    </row>
    <row r="58" spans="2:7" ht="14.25">
      <c r="B58" s="40" t="s">
        <v>98</v>
      </c>
      <c r="C58" s="40"/>
      <c r="D58" s="40"/>
      <c r="E58" s="40"/>
      <c r="F58" s="40"/>
      <c r="G58" s="26"/>
    </row>
    <row r="59" spans="2:7" ht="14.25">
      <c r="B59" s="41" t="s">
        <v>109</v>
      </c>
      <c r="C59" s="41"/>
      <c r="D59" s="41"/>
      <c r="E59" s="41"/>
      <c r="F59" s="41"/>
      <c r="G59" s="26"/>
    </row>
    <row r="60" spans="5:7" ht="14.25">
      <c r="E60" s="26"/>
      <c r="F60" s="26"/>
      <c r="G60" s="26"/>
    </row>
    <row r="61" spans="2:6" ht="14.25">
      <c r="B61" s="16"/>
      <c r="E61" s="5"/>
      <c r="F61" s="5"/>
    </row>
    <row r="62" spans="5:6" ht="14.25">
      <c r="E62" s="5"/>
      <c r="F62" s="5"/>
    </row>
    <row r="63" spans="5:6" ht="14.25">
      <c r="E63" s="5"/>
      <c r="F63" s="5"/>
    </row>
    <row r="64" spans="3:6" ht="14.25">
      <c r="C64" s="17"/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3:6" ht="14.25">
      <c r="C67" s="17"/>
      <c r="E67" s="5"/>
      <c r="F67" s="5"/>
    </row>
    <row r="68" spans="5:6" ht="14.25">
      <c r="E68" s="5"/>
      <c r="F68" s="5"/>
    </row>
    <row r="69" spans="2:6" ht="14.25">
      <c r="B69" s="16"/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2:6" ht="14.25">
      <c r="B73" s="16"/>
      <c r="E73" s="5"/>
      <c r="F73" s="5"/>
    </row>
    <row r="74" spans="5:6" ht="14.25">
      <c r="E74" s="5"/>
      <c r="F74" s="5"/>
    </row>
    <row r="75" spans="5:6" ht="14.25">
      <c r="E75" s="26"/>
      <c r="F75" s="26"/>
    </row>
    <row r="76" spans="5:6" ht="14.25">
      <c r="E76" s="5"/>
      <c r="F76" s="5"/>
    </row>
    <row r="77" spans="2:6" ht="14.25">
      <c r="B77" s="16"/>
      <c r="E77" s="1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  <row r="1456" spans="5:6" ht="14.25">
      <c r="E1456" s="5"/>
      <c r="F1456" s="5"/>
    </row>
  </sheetData>
  <mergeCells count="2">
    <mergeCell ref="B1:F1"/>
    <mergeCell ref="B2:F2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Ms. THONG</cp:lastModifiedBy>
  <cp:lastPrinted>2003-06-21T02:07:42Z</cp:lastPrinted>
  <dcterms:created xsi:type="dcterms:W3CDTF">1999-03-13T03:06:08Z</dcterms:created>
  <dcterms:modified xsi:type="dcterms:W3CDTF">2003-06-21T02:08:10Z</dcterms:modified>
  <cp:category/>
  <cp:version/>
  <cp:contentType/>
  <cp:contentStatus/>
</cp:coreProperties>
</file>